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49" i="1" l="1"/>
  <c r="D46" i="1"/>
  <c r="D45" i="1"/>
  <c r="D39" i="1"/>
  <c r="D33" i="1"/>
  <c r="D24" i="1"/>
  <c r="C5" i="1"/>
  <c r="C3" i="1" l="1"/>
  <c r="E50" i="1" l="1"/>
  <c r="D50" i="1"/>
  <c r="C50" i="1"/>
  <c r="C7" i="1"/>
</calcChain>
</file>

<file path=xl/comments1.xml><?xml version="1.0" encoding="utf-8"?>
<comments xmlns="http://schemas.openxmlformats.org/spreadsheetml/2006/main">
  <authors>
    <author>Libanesa Feliz</author>
    <author>Ynes Danilda Abreu Ureña</author>
    <author>ADMINISTRACION</author>
  </authors>
  <commentList>
    <comment ref="A6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Detallar las fuentes de esos otros aportes.</t>
        </r>
      </text>
    </comment>
    <comment ref="B11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cubrir sueldos y salarios de los servidores públicos que ocupan cargos de carrera de manera transitoria, sea a través de nombramiento de período probatorio, nombramiento temporal o suplencia.</t>
        </r>
      </text>
    </comment>
    <comment ref="B12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cubrir sueldos y salarios de los servidores públicos que ocupan cargos de carrera de manera transitoria, sea a través de nombramiento de período probatorio, nombramiento temporal o suplencia.</t>
        </r>
      </text>
    </comment>
    <comment ref="B13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Comprende los gastos por concepto de salario a personal que ocupe cargos del nivel profesional, técnicos y auxiliares con relación de dependencia, cumplimiento de horarios, contiene beneficios de seguridad social, proporción de regalía y vacaciones, con tiempo el cual conlleva una desvinculación al cumplir el periodo establecido en el contrato.</t>
        </r>
      </text>
    </comment>
    <comment ref="B14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cubrir incentivos al personal en razón del rendimiento obtenido por el servidor público (sin importar su categoría) en el desempeño de su puesto de trabajo y/o su impacto en el cumplimiento de las metas y objetivos institucionales o del área a la que pertenece, en virtud de lo establecido en el artículo No. 3 de la Resolución No. 100-2018 del MAP.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cubrir el servicio telefónico de larga distancia al interior y exterior del país en los sistemas de telefonía fija y móvil o celular</t>
        </r>
      </text>
    </comment>
    <comment ref="B1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cubrir necesidades diarias del personal en concepto de alimentación y hospedaje cuando está fuera del lugar habitual de trabajo dentro del país. Incluye el pago de viáticos a terceros relacionados con la institución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cubrir el servicio de fletes, terrestres, marítimos y aéreos. De acuerdo con normas vigentes, incluye servicios de mudanzas y fletes por el transporte de efectos personales de agentes del Estado desde y hacia el exterior</t>
        </r>
      </text>
    </comment>
    <comment ref="B21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al arriendo de vehículos motorizados y no motorizados para el cumplimiento de las finalidades de las instituciones. Incluyen vehículos, grúas, elevadores y el arrendamiento de animales cuando sea procedente.</t>
        </r>
      </text>
    </comment>
    <comment ref="B22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al arriendo de inmuebles y locales para oficinas, escuelas y habitaciones que se utilizarán en el desarrollo de las actividades de las instituciones públicas.</t>
        </r>
      </text>
    </comment>
    <comment ref="B23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atender el pago de servicios que prestan los bancos.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que incluyen los servicios contratados a terceros por concepto de gastos para el mantenimiento de bienes muebles, maquinarias, equipos de producción, oficinas, médicos, sanitarios, de investigación, deportivos, transporte, computación, mantenimiento de sistemas y de procesamiento de datos.</t>
        </r>
      </text>
    </comment>
    <comment ref="B25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adquisición de toda clase de maquinaria y equipos no comprendidos en los conceptos anteriores, como los de uso agropecuario, industrial, construcción, aeroespacial, de comunicaciones y telecomunicaciones y demás maquinarias y equipos eléctricos y electrónicos. Incluye la adquisición de herramientas y máquinas-herramientas. Adicionalmente comprende las refacciones y accesorios mayores correspondientes a este concepto.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que incluyen los servicios contratados a terceros por concepto de gastos para el mantenimiento de edificios públicos residenciales y no residenciales, asistenciales, deportivos, recreativos, escuelas, penitenciarías, caminos, carreteras, autopistas, puentes, vías férreas y fluviales, aeródromos y otras reparaciones similares. Incluye el desmalezamiento, la limpieza de tierras y terrenos del dominio privado o público, así como los servicios contratados a terceros por concepto de servicios especiales de carpintería, ebanistería, plomería, albañilería, que estén amparados por un contrato escrito.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que incluyen los servicios contratados a terceros por concepto de gastos para el mantenimiento de edificios públicos residenciales y no residenciales, asistenciales, deportivos, recreativos, escuelas, penitenciarías, caminos, carreteras, autopistas, puentes, vías férreas y fluviales, aeródromos y otras reparaciones similares. Incluye el desmalezamiento, la limpieza de tierras y terrenos del dominio privado o público, así como los servicios contratados a terceros por concepto de servicios especiales de carpintería, ebanistería, plomería, albañilería, que estén amparados por un contrato escrito</t>
        </r>
      </text>
    </comment>
    <comment ref="B29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adquisición de repuestos menores calificados exclusivamente como eléctricos, es decir, que forman parte integrante del circuito eléctrico de equipos y maquinarias movidos por electricidad o por cualquier clase de combustible; incluye la adquisición de bombillas, cables, interruptores, zócalos, tubos fluorescentes, accesorios de radios, lámparas de escritorio, electrodos, planchas, linternas, conductores, aisladores, fusibles, baterías, pilas, interruptores, conmutadores, enchufes, entre otros.</t>
        </r>
      </text>
    </comment>
    <comment ref="B30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adquisición de alimentos para animales (pasto, alfalfa, afrecho, avena, paja, carne, verdura, frutas, semillas, leche y sus derivados, etc.). Estos gastos corresponden a la alimentación de animales propiedad de las instituciones públicas como el ejército o la policía, ganadería, parques zoológicos, laboratorios de experimentación, etc.</t>
        </r>
      </text>
    </comment>
    <comment ref="B31" authorId="1">
      <text>
        <r>
          <rPr>
            <b/>
            <sz val="9"/>
            <color indexed="81"/>
            <rFont val="Tahoma"/>
            <family val="2"/>
          </rPr>
          <t>Ynes Danilda Abreu Ureña:</t>
        </r>
        <r>
          <rPr>
            <sz val="9"/>
            <color indexed="81"/>
            <rFont val="Tahoma"/>
            <family val="2"/>
          </rPr>
          <t xml:space="preserve">
Asignaciones destinadas a la adquisición de servicios de alimentos para el consumo humano, brindados por personas físicas y/o jurídicas, incluye provisión del servicio de alimentos y bebidas con la finalidad de ser consumidos de manera inmediata.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adquisición de útiles de escritorio (lápices, lapiceros, bolígrafos, carpetas, broches, alfileres, grapadoras, saca grapas, perforadoras) y otros destinados al funcionamiento de oficinas. Se incluyen gastos destinados a la compra de útiles educacionales, tales como tizas, reglas, transportadores, punteros, etc. Alcanza también a adquisiciones de suministros inherentes al procesamiento de datos computacionales tales como papel y cintas para impresoras, discos, disquetes, casetes, tarjetas, tóner, memorias USB. etc.</t>
        </r>
      </text>
    </comment>
    <comment ref="B33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compra de papel y cartón, envases y cajas, y productos de papel y cartón para oficinas, libros, revistas, periódicos y material de enseñanza, así como para computación, imprenta y reproducción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cubrir contratos por servicios de publicidad y propaganda necesarios para dar a conocer al público información oficial. Incluye gastos para impresión y encuadernación de documentos.</t>
        </r>
      </text>
    </comment>
    <comment ref="B35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adquisición de medicamentos para hospitales, clínicas, policlínicas y dispensarios, como vitaminas y preparados de vitaminas, productos bacteriológicos, sueros, vacunas, penicilina, estreptomicina y otros antibióticos, así como quinina, cafeína y otros alcaloides opiáceos, productos opoterápicos, como plasma humano, insulina, hormonas, medicamentos preparados para uso interno y externo, productos para cirugía y mecánica dental y materiales de curación y otros medicamentos y productos farmacéuticos.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compra de instrumental menor de uso práctico y científico en medicina, cirugía, odontología, veterinaria y laboratorio (estetoscopios, termómetros, probetas, jeringas, agujas, gasas, vendajes, material de sutura, guantes para cirujano) y demás útiles menores médico-quirúrgicos utilizados en hospitales, clínicas y demás dependencias médicas del sector público.</t>
        </r>
      </text>
    </comment>
    <comment ref="B37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cubrir la adquisición de productos químicos inorgánicos (aire líquido y comprimido, acetileno y gases refrigerantes, sulfato de cobre, soda cáustica, carbonato de sodio y otros compuestos químicos inorgánicos). Se incluyen productos químicos orgánicos, tales como alcoholes, glicerina, aguarrás, químicos de uso personal y otros compuestos orgánicos. Comprenden también abonos naturales de origen animal o vegetal y fertilizantes destinados a labores agrícolas; insecticidas, raticidas, fungicidas, plaguicidas, herbicidas, productos antigerminantes, desinfectantes y otros productos químicos de similares características y usos. Adicionalmente se incluye todo lo referente a explosivos, pirotecnia y fotoquímicos. Se incluyen, además, tintas para escribir, dibujar y para imprenta, pinturas, barnices, esmaltes y lacas, colorantes y otros para uso en imprenta y talleres gráficos; masillas y preparados similares no refractarios, para relleno y enlucido, disolventes, diluyentes y removedores de pintura.</t>
        </r>
      </text>
    </comment>
    <comment ref="B39" authorId="1">
      <text>
        <r>
          <rPr>
            <b/>
            <sz val="9"/>
            <color indexed="81"/>
            <rFont val="Tahoma"/>
            <family val="2"/>
          </rPr>
          <t>Ynes Danilda Abreu Ureña:</t>
        </r>
        <r>
          <rPr>
            <sz val="9"/>
            <color indexed="81"/>
            <rFont val="Tahoma"/>
            <family val="2"/>
          </rPr>
          <t xml:space="preserve">
Asignaciones destinadas a la compra de materiales de plástico y de nailon, tubos utilizados en instalaciones eléctricas y sanitarias, envases y demás productos en cuya elaboración se utilizó material plástico. Se incluyen productos para uso en calderas, papel sensible para fotografiar, papel asfaltado y alquitranado, rollos para fotografiar, etc.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adquisición de petróleo parcialmente refinado, productos derivados del petróleo, como gasolina, aceites ligeros usados como carburantes, keroseno, aceite diésel y grasas lubricantes, gas natural y artificial; líquido de frenos y aceite para equipos de oficina.
</t>
        </r>
        <r>
          <rPr>
            <b/>
            <sz val="9"/>
            <color indexed="81"/>
            <rFont val="Tahoma"/>
            <family val="2"/>
          </rPr>
          <t>esta descripcion aplica para la secuencia de la cuenta</t>
        </r>
      </text>
    </comment>
    <comment ref="B45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adquisición de materiales para limpieza (jabones, detergentes en todas sus variedades, ceras y cremas para calzados, pisos, carrocerías, vidrios y metal). Incluye los preparados para desodorizar ambientes y los elementos o utensilios de limpieza (paños, cepillos, plumeros, secadores, escobas, escobillones, baldes, palanganas, etc.) utilizados en la limpieza e higiene de bienes y lugares públicos.</t>
        </r>
      </text>
    </comment>
    <comment ref="B46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por concepto de inversiones en equipos y sus adicciones y reparaciones extraordinarias realizadas por contrato. Incluyen la adquisición de toda clase de mobiliario y equipo de administración; bienes informáticos y equipos de cómputo; bienes artísticos, obras de arte, objetos valiosos y otros elementos coleccionables. Comprenden también las refacciones y accesorios mayores correspondientes a mobiliario y equipo. Incluyen los pagos por adjudicación, expropiación e indemnización de bienes muebles a favor del Gobierno.</t>
        </r>
      </text>
    </comment>
    <comment ref="B47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adquisición de equipos, refacciones y accesorios mayores, utilizados en hospitales, unidades sanitarias, consultorios, servicios veterinarios y en los laboratorios auxiliares de ciencias médicas y de investigación científica, como rayos X, ultrasonidos, equipos de diálisis e inhaloterapia, máquinas esterilizadoras, sillones dentales, mesas operatorias, incubadoras, microscopios y toda clase de aparatos necesarios para equipar salas de rehabilitación, emergencia, hospitalización y operación médica, incluyendo equipos de rescate y salvamento.</t>
        </r>
      </text>
    </comment>
    <comment ref="B48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adquisición de instrumentos utilizados en la ciencia médica, en general todo tipo de instrumentos médicos necesarios para operaciones quirúrgicas, dentales y oftalmológicas, entre otros. Incluye el instrumental utilizado en los laboratorios de investigación científica e instrumental de medición.</t>
        </r>
      </text>
    </comment>
    <comment ref="C49" authorId="2">
      <text>
        <r>
          <rPr>
            <b/>
            <sz val="9"/>
            <color indexed="81"/>
            <rFont val="Tahoma"/>
            <family val="2"/>
          </rPr>
          <t>ADMINISTRACION:</t>
        </r>
        <r>
          <rPr>
            <sz val="9"/>
            <color indexed="81"/>
            <rFont val="Tahoma"/>
            <family val="2"/>
          </rPr>
          <t xml:space="preserve">
artículos de caucho, de vidrio,
</t>
        </r>
      </text>
    </comment>
    <comment ref="D49" authorId="2">
      <text>
        <r>
          <rPr>
            <b/>
            <sz val="9"/>
            <color indexed="81"/>
            <rFont val="Tahoma"/>
            <family val="2"/>
          </rPr>
          <t>ADMINISTRACION:</t>
        </r>
        <r>
          <rPr>
            <sz val="9"/>
            <color indexed="81"/>
            <rFont val="Tahoma"/>
            <family val="2"/>
          </rPr>
          <t xml:space="preserve">
Retenciones a suplidores, repuestos para ambulancia, transf.desde Senasa a Odnotología por serv.a usuarios. Programas de Informática.Serv.Técnicos profesionales
</t>
        </r>
      </text>
    </comment>
  </commentList>
</comments>
</file>

<file path=xl/sharedStrings.xml><?xml version="1.0" encoding="utf-8"?>
<sst xmlns="http://schemas.openxmlformats.org/spreadsheetml/2006/main" count="54" uniqueCount="53">
  <si>
    <t>Ingresos:</t>
  </si>
  <si>
    <t>Balance inicial</t>
  </si>
  <si>
    <t>Anticipo Financiero</t>
  </si>
  <si>
    <t>Venta de Servicios</t>
  </si>
  <si>
    <t>Otros Aportes  (Serv.Odontológicos)</t>
  </si>
  <si>
    <t>Total Ingresos</t>
  </si>
  <si>
    <t xml:space="preserve">Cuenta Objetal </t>
  </si>
  <si>
    <t xml:space="preserve">DETALLE EGRESOS </t>
  </si>
  <si>
    <t>Sueldo personal contratado y/o  igualado</t>
  </si>
  <si>
    <t>Sueldo personal por servicios especiales ( suplencias)</t>
  </si>
  <si>
    <t>Compensaciones especiales (completivos a sueldo)</t>
  </si>
  <si>
    <t>Compensacion por resultado ( incentivos)</t>
  </si>
  <si>
    <t>Contribuciones al seguro de salud</t>
  </si>
  <si>
    <t>Contribuciones al seguro de pensiones</t>
  </si>
  <si>
    <t>Contribuciones al seguro de riesgo laboral</t>
  </si>
  <si>
    <t>Servicios Telefonía  e internet</t>
  </si>
  <si>
    <t xml:space="preserve">Viáticos </t>
  </si>
  <si>
    <t>Fletes</t>
  </si>
  <si>
    <t>Alquileres de equipos de transporte, tracción y elevación</t>
  </si>
  <si>
    <t>Alquileres y rentas de edificios y locales</t>
  </si>
  <si>
    <t xml:space="preserve">Comisiones y Gastos Bancarios </t>
  </si>
  <si>
    <t>Reparación y Mantenimiento Maquinaria y Equipos</t>
  </si>
  <si>
    <t>Maquinaria, Otros Equipos Y Herramientas</t>
  </si>
  <si>
    <t>Contratación de obras menores</t>
  </si>
  <si>
    <t>Fumigación</t>
  </si>
  <si>
    <t>Servicios especiales de mantenimiento y reparación</t>
  </si>
  <si>
    <t xml:space="preserve">Productos Eléctricos y Afines </t>
  </si>
  <si>
    <t xml:space="preserve">Alimentos y Bebidas para Personas </t>
  </si>
  <si>
    <t>Servicios de alimentación</t>
  </si>
  <si>
    <t>Utiles de escritorio, oficina, informatica y de enseñanza</t>
  </si>
  <si>
    <t>Productos de papel, carton e impresos</t>
  </si>
  <si>
    <t xml:space="preserve">Publicidad Impresión y Encuadernación  </t>
  </si>
  <si>
    <t>Productos medicinales para uso humano (medicamentos)</t>
  </si>
  <si>
    <t>Utiles menores medico quirurgicos</t>
  </si>
  <si>
    <t xml:space="preserve">Productos químicos y conexos ( Reactivos de laboratorio) </t>
  </si>
  <si>
    <t>Oxigeno</t>
  </si>
  <si>
    <t>Articulos de Plasticos</t>
  </si>
  <si>
    <t xml:space="preserve">Gasolina </t>
  </si>
  <si>
    <t>Gasoil</t>
  </si>
  <si>
    <t>GLP</t>
  </si>
  <si>
    <t>Aceites y grasa</t>
  </si>
  <si>
    <t>Lubricantes</t>
  </si>
  <si>
    <t>Material para limpieza</t>
  </si>
  <si>
    <t>Mobiliario Y Equipo</t>
  </si>
  <si>
    <t>Equipos  Médicos y de laboratorio</t>
  </si>
  <si>
    <t>Instrumental medico y de laboratorio</t>
  </si>
  <si>
    <t>Otros  Egresos y Gastos (Tubos de cristal, utensilios de cocina)</t>
  </si>
  <si>
    <t xml:space="preserve">TOTAL </t>
  </si>
  <si>
    <t>4to Trimestre</t>
  </si>
  <si>
    <t>NOVIEMBRE</t>
  </si>
  <si>
    <t>FR</t>
  </si>
  <si>
    <t>VS</t>
  </si>
  <si>
    <t xml:space="preserve">Otros aportes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</si>
</sst>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;[Red]#,##0.00"/>
    <numFmt numFmtId="166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b/>
      <sz val="14"/>
      <color theme="1"/>
      <name val="Cambria"/>
      <family val="2"/>
      <scheme val="major"/>
    </font>
    <font>
      <sz val="14"/>
      <color theme="1"/>
      <name val="Cambria"/>
      <family val="2"/>
      <scheme val="major"/>
    </font>
    <font>
      <sz val="14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4"/>
      <name val="Cambria"/>
      <family val="1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4FEF7"/>
        <bgColor indexed="64"/>
      </patternFill>
    </fill>
    <fill>
      <patternFill patternType="solid">
        <fgColor rgb="FFB6EBF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8">
    <xf numFmtId="0" fontId="0" fillId="0" borderId="0" xfId="0"/>
    <xf numFmtId="49" fontId="2" fillId="2" borderId="1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left" vertical="center"/>
    </xf>
    <xf numFmtId="0" fontId="3" fillId="0" borderId="0" xfId="0" applyFont="1" applyAlignment="1">
      <alignment horizontal="left" wrapText="1"/>
    </xf>
    <xf numFmtId="0" fontId="3" fillId="0" borderId="0" xfId="0" applyFont="1"/>
    <xf numFmtId="49" fontId="4" fillId="0" borderId="1" xfId="0" applyNumberFormat="1" applyFont="1" applyBorder="1"/>
    <xf numFmtId="49" fontId="3" fillId="0" borderId="1" xfId="0" applyNumberFormat="1" applyFont="1" applyBorder="1"/>
    <xf numFmtId="49" fontId="3" fillId="0" borderId="2" xfId="0" applyNumberFormat="1" applyFont="1" applyBorder="1"/>
    <xf numFmtId="0" fontId="5" fillId="0" borderId="0" xfId="0" applyFont="1" applyAlignment="1">
      <alignment horizontal="right" wrapText="1"/>
    </xf>
    <xf numFmtId="49" fontId="2" fillId="0" borderId="0" xfId="0" applyNumberFormat="1" applyFont="1" applyAlignment="1">
      <alignment horizont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 wrapText="1"/>
    </xf>
    <xf numFmtId="0" fontId="7" fillId="0" borderId="1" xfId="0" applyFont="1" applyBorder="1" applyAlignment="1">
      <alignment horizontal="left"/>
    </xf>
    <xf numFmtId="0" fontId="5" fillId="0" borderId="1" xfId="0" applyFont="1" applyBorder="1"/>
    <xf numFmtId="0" fontId="2" fillId="3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43" fontId="3" fillId="0" borderId="2" xfId="1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0" fontId="5" fillId="0" borderId="0" xfId="0" applyFont="1"/>
    <xf numFmtId="166" fontId="6" fillId="4" borderId="2" xfId="2" applyFont="1" applyFill="1" applyBorder="1" applyAlignment="1">
      <alignment horizontal="center" vertical="center"/>
    </xf>
    <xf numFmtId="166" fontId="6" fillId="4" borderId="5" xfId="2" applyFont="1" applyFill="1" applyBorder="1" applyAlignment="1">
      <alignment horizontal="center" vertical="center"/>
    </xf>
    <xf numFmtId="166" fontId="6" fillId="4" borderId="6" xfId="2" applyFont="1" applyFill="1" applyBorder="1" applyAlignment="1">
      <alignment horizontal="center" vertical="center"/>
    </xf>
    <xf numFmtId="166" fontId="6" fillId="4" borderId="1" xfId="2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right"/>
    </xf>
    <xf numFmtId="164" fontId="11" fillId="0" borderId="1" xfId="0" applyNumberFormat="1" applyFont="1" applyBorder="1" applyAlignment="1">
      <alignment horizontal="right"/>
    </xf>
    <xf numFmtId="164" fontId="10" fillId="0" borderId="1" xfId="0" applyNumberFormat="1" applyFont="1" applyBorder="1" applyAlignment="1">
      <alignment horizontal="right" vertical="center"/>
    </xf>
    <xf numFmtId="164" fontId="12" fillId="5" borderId="1" xfId="0" applyNumberFormat="1" applyFont="1" applyFill="1" applyBorder="1" applyAlignment="1">
      <alignment horizontal="right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50"/>
  <sheetViews>
    <sheetView tabSelected="1" workbookViewId="0">
      <selection activeCell="D50" sqref="C11:D50"/>
    </sheetView>
  </sheetViews>
  <sheetFormatPr baseColWidth="10" defaultRowHeight="15" x14ac:dyDescent="0.25"/>
  <cols>
    <col min="2" max="2" width="73.85546875" bestFit="1" customWidth="1"/>
    <col min="3" max="3" width="14.28515625" customWidth="1"/>
    <col min="4" max="4" width="15.28515625" customWidth="1"/>
  </cols>
  <sheetData>
    <row r="1" spans="1:5" ht="18" x14ac:dyDescent="0.25">
      <c r="A1" s="1" t="s">
        <v>0</v>
      </c>
      <c r="B1" s="1"/>
      <c r="C1" s="19" t="s">
        <v>48</v>
      </c>
      <c r="D1" s="19"/>
      <c r="E1" s="19"/>
    </row>
    <row r="2" spans="1:5" ht="18" x14ac:dyDescent="0.25">
      <c r="A2" s="2"/>
      <c r="B2" s="2"/>
      <c r="C2" s="20" t="s">
        <v>49</v>
      </c>
      <c r="D2" s="21"/>
      <c r="E2" s="22"/>
    </row>
    <row r="3" spans="1:5" ht="36" x14ac:dyDescent="0.25">
      <c r="A3" s="3" t="s">
        <v>1</v>
      </c>
      <c r="B3" s="4"/>
      <c r="C3" s="23">
        <f>2090.13+2036668.52</f>
        <v>2038758.65</v>
      </c>
      <c r="D3" s="23"/>
      <c r="E3" s="23"/>
    </row>
    <row r="4" spans="1:5" ht="18" x14ac:dyDescent="0.25">
      <c r="A4" s="5" t="s">
        <v>2</v>
      </c>
      <c r="B4" s="5"/>
      <c r="C4" s="24">
        <v>0</v>
      </c>
      <c r="D4" s="24"/>
      <c r="E4" s="24"/>
    </row>
    <row r="5" spans="1:5" ht="18" x14ac:dyDescent="0.25">
      <c r="A5" s="5" t="s">
        <v>3</v>
      </c>
      <c r="B5" s="5"/>
      <c r="C5" s="24">
        <f>51557.2+955104.1+3372686.95+291094+84594</f>
        <v>4755036.25</v>
      </c>
      <c r="D5" s="24"/>
      <c r="E5" s="24"/>
    </row>
    <row r="6" spans="1:5" ht="18" x14ac:dyDescent="0.25">
      <c r="A6" s="5" t="s">
        <v>4</v>
      </c>
      <c r="B6" s="5"/>
      <c r="C6" s="25">
        <v>30000</v>
      </c>
      <c r="D6" s="25"/>
      <c r="E6" s="25"/>
    </row>
    <row r="7" spans="1:5" ht="18" x14ac:dyDescent="0.25">
      <c r="A7" s="6" t="s">
        <v>5</v>
      </c>
      <c r="B7" s="7"/>
      <c r="C7" s="26">
        <f>+C4+C5+C6</f>
        <v>4785036.25</v>
      </c>
      <c r="D7" s="27"/>
      <c r="E7" s="28"/>
    </row>
    <row r="8" spans="1:5" ht="18" x14ac:dyDescent="0.25">
      <c r="A8" s="8"/>
      <c r="B8" s="9"/>
      <c r="C8" s="29"/>
      <c r="D8" s="29"/>
      <c r="E8" s="29"/>
    </row>
    <row r="9" spans="1:5" ht="15.75" x14ac:dyDescent="0.25">
      <c r="A9" s="10" t="s">
        <v>6</v>
      </c>
      <c r="B9" s="11" t="s">
        <v>7</v>
      </c>
      <c r="C9" s="30" t="s">
        <v>49</v>
      </c>
      <c r="D9" s="31"/>
      <c r="E9" s="32"/>
    </row>
    <row r="10" spans="1:5" ht="31.5" x14ac:dyDescent="0.25">
      <c r="A10" s="12"/>
      <c r="B10" s="13"/>
      <c r="C10" s="33" t="s">
        <v>50</v>
      </c>
      <c r="D10" s="33" t="s">
        <v>51</v>
      </c>
      <c r="E10" s="33" t="s">
        <v>52</v>
      </c>
    </row>
    <row r="11" spans="1:5" ht="18" x14ac:dyDescent="0.25">
      <c r="A11" s="14">
        <v>2112.0100000000002</v>
      </c>
      <c r="B11" s="15" t="s">
        <v>8</v>
      </c>
      <c r="C11" s="34"/>
      <c r="D11" s="34"/>
      <c r="E11" s="34"/>
    </row>
    <row r="12" spans="1:5" ht="18" x14ac:dyDescent="0.25">
      <c r="A12" s="14">
        <v>2112.04</v>
      </c>
      <c r="B12" s="15" t="s">
        <v>9</v>
      </c>
      <c r="C12" s="34"/>
      <c r="D12" s="34"/>
      <c r="E12" s="34"/>
    </row>
    <row r="13" spans="1:5" ht="18" x14ac:dyDescent="0.25">
      <c r="A13" s="14">
        <v>2122.08</v>
      </c>
      <c r="B13" s="15" t="s">
        <v>10</v>
      </c>
      <c r="C13" s="34"/>
      <c r="D13" s="34"/>
      <c r="E13" s="34"/>
    </row>
    <row r="14" spans="1:5" ht="18" x14ac:dyDescent="0.25">
      <c r="A14" s="14">
        <v>2122.06</v>
      </c>
      <c r="B14" s="15" t="s">
        <v>11</v>
      </c>
      <c r="C14" s="34"/>
      <c r="D14" s="34"/>
      <c r="E14" s="34"/>
    </row>
    <row r="15" spans="1:5" ht="18" x14ac:dyDescent="0.25">
      <c r="A15" s="14">
        <v>2151.0100000000002</v>
      </c>
      <c r="B15" s="15" t="s">
        <v>12</v>
      </c>
      <c r="C15" s="34"/>
      <c r="D15" s="34"/>
      <c r="E15" s="34"/>
    </row>
    <row r="16" spans="1:5" ht="18" x14ac:dyDescent="0.25">
      <c r="A16" s="14">
        <v>2152.0100000000002</v>
      </c>
      <c r="B16" s="15" t="s">
        <v>13</v>
      </c>
      <c r="C16" s="34"/>
      <c r="D16" s="34"/>
      <c r="E16" s="34"/>
    </row>
    <row r="17" spans="1:5" ht="18" x14ac:dyDescent="0.25">
      <c r="A17" s="14">
        <v>2153.0100000000002</v>
      </c>
      <c r="B17" s="15" t="s">
        <v>14</v>
      </c>
      <c r="C17" s="34"/>
      <c r="D17" s="34"/>
      <c r="E17" s="34"/>
    </row>
    <row r="18" spans="1:5" ht="18" x14ac:dyDescent="0.25">
      <c r="A18" s="14">
        <v>2212</v>
      </c>
      <c r="B18" s="15" t="s">
        <v>15</v>
      </c>
      <c r="C18" s="34"/>
      <c r="D18" s="34"/>
      <c r="E18" s="34"/>
    </row>
    <row r="19" spans="1:5" ht="18" x14ac:dyDescent="0.25">
      <c r="A19" s="14">
        <v>2231</v>
      </c>
      <c r="B19" s="15" t="s">
        <v>16</v>
      </c>
      <c r="C19" s="34">
        <v>22897</v>
      </c>
      <c r="D19" s="34"/>
      <c r="E19" s="34"/>
    </row>
    <row r="20" spans="1:5" ht="18" x14ac:dyDescent="0.25">
      <c r="A20" s="14">
        <v>2242.0100000000002</v>
      </c>
      <c r="B20" s="15" t="s">
        <v>17</v>
      </c>
      <c r="C20" s="34"/>
      <c r="D20" s="34"/>
      <c r="E20" s="34"/>
    </row>
    <row r="21" spans="1:5" ht="18" x14ac:dyDescent="0.25">
      <c r="A21" s="14">
        <v>2254</v>
      </c>
      <c r="B21" s="15" t="s">
        <v>18</v>
      </c>
      <c r="C21" s="34"/>
      <c r="D21" s="34"/>
      <c r="E21" s="34"/>
    </row>
    <row r="22" spans="1:5" ht="18" x14ac:dyDescent="0.25">
      <c r="A22" s="14">
        <v>2251</v>
      </c>
      <c r="B22" s="15" t="s">
        <v>19</v>
      </c>
      <c r="C22" s="34"/>
      <c r="D22" s="34"/>
      <c r="E22" s="34"/>
    </row>
    <row r="23" spans="1:5" ht="18" x14ac:dyDescent="0.25">
      <c r="A23" s="14">
        <v>2282.0100000000002</v>
      </c>
      <c r="B23" s="15" t="s">
        <v>20</v>
      </c>
      <c r="C23" s="34">
        <v>2446.33</v>
      </c>
      <c r="D23" s="34">
        <v>3971.69</v>
      </c>
      <c r="E23" s="34"/>
    </row>
    <row r="24" spans="1:5" ht="18" x14ac:dyDescent="0.25">
      <c r="A24" s="14">
        <v>2272.06</v>
      </c>
      <c r="B24" s="15" t="s">
        <v>21</v>
      </c>
      <c r="C24" s="34"/>
      <c r="D24" s="34">
        <f>83400.04+138094.36</f>
        <v>221494.39999999997</v>
      </c>
      <c r="E24" s="34"/>
    </row>
    <row r="25" spans="1:5" ht="18" x14ac:dyDescent="0.25">
      <c r="A25" s="14">
        <v>265</v>
      </c>
      <c r="B25" s="15" t="s">
        <v>22</v>
      </c>
      <c r="C25" s="34"/>
      <c r="D25" s="34"/>
      <c r="E25" s="34"/>
    </row>
    <row r="26" spans="1:5" ht="18" x14ac:dyDescent="0.25">
      <c r="A26" s="14">
        <v>2271</v>
      </c>
      <c r="B26" s="15" t="s">
        <v>23</v>
      </c>
      <c r="C26" s="34"/>
      <c r="D26" s="34"/>
      <c r="E26" s="34"/>
    </row>
    <row r="27" spans="1:5" ht="18" x14ac:dyDescent="0.25">
      <c r="A27" s="14">
        <v>2285.0100000000002</v>
      </c>
      <c r="B27" s="15" t="s">
        <v>24</v>
      </c>
      <c r="C27" s="34"/>
      <c r="D27" s="34">
        <v>33040</v>
      </c>
      <c r="E27" s="34"/>
    </row>
    <row r="28" spans="1:5" ht="18" x14ac:dyDescent="0.25">
      <c r="A28" s="14">
        <v>2712.02</v>
      </c>
      <c r="B28" s="16" t="s">
        <v>25</v>
      </c>
      <c r="C28" s="35"/>
      <c r="D28" s="35"/>
      <c r="E28" s="35"/>
    </row>
    <row r="29" spans="1:5" ht="18" x14ac:dyDescent="0.25">
      <c r="A29" s="14">
        <v>2396.0100000000002</v>
      </c>
      <c r="B29" s="15" t="s">
        <v>26</v>
      </c>
      <c r="C29" s="34"/>
      <c r="D29" s="34">
        <v>11707</v>
      </c>
      <c r="E29" s="34"/>
    </row>
    <row r="30" spans="1:5" ht="18" x14ac:dyDescent="0.25">
      <c r="A30" s="14">
        <v>2311.0100000000002</v>
      </c>
      <c r="B30" s="15" t="s">
        <v>27</v>
      </c>
      <c r="C30" s="34">
        <v>212832.9</v>
      </c>
      <c r="D30" s="34"/>
      <c r="E30" s="34"/>
    </row>
    <row r="31" spans="1:5" ht="18" x14ac:dyDescent="0.25">
      <c r="A31" s="14">
        <v>2292.0100000000002</v>
      </c>
      <c r="B31" s="15" t="s">
        <v>28</v>
      </c>
      <c r="C31" s="34"/>
      <c r="D31" s="34"/>
      <c r="E31" s="34"/>
    </row>
    <row r="32" spans="1:5" ht="18" x14ac:dyDescent="0.25">
      <c r="A32" s="14">
        <v>2392.0100000000002</v>
      </c>
      <c r="B32" s="15" t="s">
        <v>29</v>
      </c>
      <c r="C32" s="34"/>
      <c r="D32" s="34">
        <v>9630</v>
      </c>
      <c r="E32" s="34"/>
    </row>
    <row r="33" spans="1:5" ht="18" x14ac:dyDescent="0.25">
      <c r="A33" s="14">
        <v>233</v>
      </c>
      <c r="B33" s="15" t="s">
        <v>30</v>
      </c>
      <c r="C33" s="34"/>
      <c r="D33" s="34">
        <f>4130+31176</f>
        <v>35306</v>
      </c>
      <c r="E33" s="34"/>
    </row>
    <row r="34" spans="1:5" ht="18" x14ac:dyDescent="0.25">
      <c r="A34" s="14">
        <v>222</v>
      </c>
      <c r="B34" s="15" t="s">
        <v>31</v>
      </c>
      <c r="C34" s="34"/>
      <c r="D34" s="34"/>
      <c r="E34" s="34"/>
    </row>
    <row r="35" spans="1:5" ht="18" x14ac:dyDescent="0.25">
      <c r="A35" s="14">
        <v>2341.0100000000002</v>
      </c>
      <c r="B35" s="15" t="s">
        <v>32</v>
      </c>
      <c r="C35" s="34">
        <v>738212</v>
      </c>
      <c r="D35" s="34">
        <v>15000</v>
      </c>
      <c r="E35" s="34"/>
    </row>
    <row r="36" spans="1:5" ht="18" x14ac:dyDescent="0.25">
      <c r="A36" s="14">
        <v>2393.0100000000002</v>
      </c>
      <c r="B36" s="16" t="s">
        <v>33</v>
      </c>
      <c r="C36" s="35">
        <v>503417.5</v>
      </c>
      <c r="D36" s="35">
        <v>337841.24</v>
      </c>
      <c r="E36" s="35"/>
    </row>
    <row r="37" spans="1:5" ht="18" x14ac:dyDescent="0.25">
      <c r="A37" s="14">
        <v>2372.0300000000002</v>
      </c>
      <c r="B37" s="15" t="s">
        <v>34</v>
      </c>
      <c r="C37" s="34"/>
      <c r="D37" s="34">
        <v>351940.15</v>
      </c>
      <c r="E37" s="34"/>
    </row>
    <row r="38" spans="1:5" ht="18" x14ac:dyDescent="0.25">
      <c r="A38" s="14">
        <v>2372.0300000000002</v>
      </c>
      <c r="B38" s="15" t="s">
        <v>35</v>
      </c>
      <c r="C38" s="34"/>
      <c r="D38" s="34">
        <v>300000</v>
      </c>
      <c r="E38" s="34"/>
    </row>
    <row r="39" spans="1:5" ht="18" x14ac:dyDescent="0.25">
      <c r="A39" s="14">
        <v>2355.0100000000002</v>
      </c>
      <c r="B39" s="15" t="s">
        <v>36</v>
      </c>
      <c r="C39" s="34"/>
      <c r="D39" s="34">
        <f>174410+0</f>
        <v>174410</v>
      </c>
      <c r="E39" s="34"/>
    </row>
    <row r="40" spans="1:5" ht="18" x14ac:dyDescent="0.25">
      <c r="A40" s="14">
        <v>2371.0100000000002</v>
      </c>
      <c r="B40" s="15" t="s">
        <v>37</v>
      </c>
      <c r="C40" s="34"/>
      <c r="D40" s="34"/>
      <c r="E40" s="34"/>
    </row>
    <row r="41" spans="1:5" ht="18" x14ac:dyDescent="0.25">
      <c r="A41" s="14">
        <v>2371.02</v>
      </c>
      <c r="B41" s="15" t="s">
        <v>38</v>
      </c>
      <c r="C41" s="34"/>
      <c r="D41" s="34">
        <v>286412.83</v>
      </c>
      <c r="E41" s="34"/>
    </row>
    <row r="42" spans="1:5" ht="18" x14ac:dyDescent="0.25">
      <c r="A42" s="14">
        <v>2371.04</v>
      </c>
      <c r="B42" s="15" t="s">
        <v>39</v>
      </c>
      <c r="C42" s="34"/>
      <c r="D42" s="34">
        <v>46574.080000000002</v>
      </c>
      <c r="E42" s="34"/>
    </row>
    <row r="43" spans="1:5" ht="18" x14ac:dyDescent="0.25">
      <c r="A43" s="14">
        <v>2371.0500000000002</v>
      </c>
      <c r="B43" s="15" t="s">
        <v>40</v>
      </c>
      <c r="C43" s="34"/>
      <c r="D43" s="34"/>
      <c r="E43" s="34"/>
    </row>
    <row r="44" spans="1:5" ht="18" x14ac:dyDescent="0.25">
      <c r="A44" s="14">
        <v>2371.06</v>
      </c>
      <c r="B44" s="15" t="s">
        <v>41</v>
      </c>
      <c r="C44" s="34"/>
      <c r="D44" s="34"/>
      <c r="E44" s="34"/>
    </row>
    <row r="45" spans="1:5" ht="18" x14ac:dyDescent="0.25">
      <c r="A45" s="14">
        <v>2391.0100000000002</v>
      </c>
      <c r="B45" s="15" t="s">
        <v>42</v>
      </c>
      <c r="C45" s="34"/>
      <c r="D45" s="34">
        <f>4720+23208</f>
        <v>27928</v>
      </c>
      <c r="E45" s="34"/>
    </row>
    <row r="46" spans="1:5" ht="18" x14ac:dyDescent="0.25">
      <c r="A46" s="14">
        <v>261</v>
      </c>
      <c r="B46" s="15" t="s">
        <v>43</v>
      </c>
      <c r="C46" s="34"/>
      <c r="D46" s="34">
        <f>143658+70717</f>
        <v>214375</v>
      </c>
      <c r="E46" s="34"/>
    </row>
    <row r="47" spans="1:5" ht="18" x14ac:dyDescent="0.25">
      <c r="A47" s="14">
        <v>2631</v>
      </c>
      <c r="B47" s="15" t="s">
        <v>44</v>
      </c>
      <c r="C47" s="34"/>
      <c r="D47" s="34"/>
      <c r="E47" s="34"/>
    </row>
    <row r="48" spans="1:5" ht="18" x14ac:dyDescent="0.25">
      <c r="A48" s="14">
        <v>2632.01</v>
      </c>
      <c r="B48" s="15" t="s">
        <v>45</v>
      </c>
      <c r="C48" s="34"/>
      <c r="D48" s="34"/>
      <c r="E48" s="34"/>
    </row>
    <row r="49" spans="1:5" ht="18" x14ac:dyDescent="0.25">
      <c r="A49" s="14"/>
      <c r="B49" s="15" t="s">
        <v>46</v>
      </c>
      <c r="C49" s="36">
        <v>18500</v>
      </c>
      <c r="D49" s="36">
        <f>62824.05+75000+1600+49843.2+22284</f>
        <v>211551.25</v>
      </c>
      <c r="E49" s="36"/>
    </row>
    <row r="50" spans="1:5" ht="18" x14ac:dyDescent="0.25">
      <c r="A50" s="17"/>
      <c r="B50" s="18" t="s">
        <v>47</v>
      </c>
      <c r="C50" s="37">
        <f>SUM(C11:C49)</f>
        <v>1498305.73</v>
      </c>
      <c r="D50" s="37">
        <f>SUM(D11:D49)</f>
        <v>2281181.64</v>
      </c>
      <c r="E50" s="37">
        <f t="shared" ref="E50" si="0">SUM(E11:E49)</f>
        <v>0</v>
      </c>
    </row>
  </sheetData>
  <mergeCells count="11">
    <mergeCell ref="C9:E9"/>
    <mergeCell ref="A1:B1"/>
    <mergeCell ref="A9:A10"/>
    <mergeCell ref="B9:B10"/>
    <mergeCell ref="C1:E1"/>
    <mergeCell ref="C2:E2"/>
    <mergeCell ref="C3:E3"/>
    <mergeCell ref="C4:E4"/>
    <mergeCell ref="C5:E5"/>
    <mergeCell ref="C6:E6"/>
    <mergeCell ref="C7:E7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2025-12-02T13:37:15Z</dcterms:created>
  <dcterms:modified xsi:type="dcterms:W3CDTF">2025-12-02T15:12:38Z</dcterms:modified>
</cp:coreProperties>
</file>