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 firstSheet="1" activeTab="3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  <fileRecoveryPr repairLoad="1"/>
</workbook>
</file>

<file path=xl/calcChain.xml><?xml version="1.0" encoding="utf-8"?>
<calcChain xmlns="http://schemas.openxmlformats.org/spreadsheetml/2006/main">
  <c r="B46" i="12" l="1"/>
  <c r="B67" i="12" s="1"/>
  <c r="B35" i="12"/>
  <c r="B37" i="12"/>
  <c r="B36" i="12"/>
  <c r="B33" i="12"/>
  <c r="B31" i="12"/>
  <c r="B29" i="12"/>
  <c r="B28" i="12"/>
  <c r="B9" i="10"/>
  <c r="E16" i="7" l="1"/>
  <c r="B16" i="3" l="1"/>
  <c r="E22" i="7" l="1"/>
  <c r="B16" i="8" l="1"/>
  <c r="B25" i="10" l="1"/>
  <c r="B2" i="7" l="1"/>
  <c r="A1" i="12"/>
  <c r="A1" i="10"/>
  <c r="A1" i="13"/>
  <c r="A1" i="8"/>
  <c r="A1" i="6"/>
  <c r="A1" i="5"/>
  <c r="A1" i="4"/>
  <c r="A1" i="3"/>
  <c r="B1" i="9"/>
  <c r="A3" i="13"/>
  <c r="A3" i="12"/>
  <c r="A3" i="10"/>
  <c r="A3" i="8"/>
  <c r="B14" i="13"/>
  <c r="E22" i="1" s="1"/>
  <c r="B10" i="10" l="1"/>
  <c r="B26" i="10" s="1"/>
  <c r="E11" i="7" s="1"/>
  <c r="E27" i="1" l="1"/>
  <c r="B3" i="9" l="1"/>
  <c r="C24" i="9"/>
  <c r="C37" i="9" s="1"/>
  <c r="E10" i="1" s="1"/>
  <c r="B4" i="7" l="1"/>
  <c r="A3" i="6" l="1"/>
  <c r="A3" i="5"/>
  <c r="A3" i="4"/>
  <c r="A3" i="3"/>
  <c r="E39" i="1" l="1"/>
  <c r="E34" i="7"/>
  <c r="E13" i="7"/>
  <c r="B19" i="6" l="1"/>
  <c r="E37" i="1" s="1"/>
  <c r="B12" i="5"/>
  <c r="E34" i="1" s="1"/>
  <c r="B13" i="4"/>
  <c r="E14" i="1" s="1"/>
  <c r="E13" i="1"/>
  <c r="E60" i="1"/>
  <c r="E51" i="1"/>
  <c r="E42" i="1" l="1"/>
  <c r="E52" i="1" s="1"/>
  <c r="E62" i="1" s="1"/>
  <c r="E17" i="1"/>
  <c r="E29" i="1" l="1"/>
  <c r="E18" i="7" l="1"/>
  <c r="E23" i="7" s="1"/>
  <c r="E29" i="7" s="1"/>
</calcChain>
</file>

<file path=xl/sharedStrings.xml><?xml version="1.0" encoding="utf-8"?>
<sst xmlns="http://schemas.openxmlformats.org/spreadsheetml/2006/main" count="274" uniqueCount="225">
  <si>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</si>
  <si>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</si>
  <si>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</si>
  <si>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</si>
  <si>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</si>
  <si>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</si>
  <si>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</si>
  <si>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</si>
  <si>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</si>
  <si>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</si>
  <si>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</si>
  <si>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</si>
  <si>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</si>
  <si>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</si>
  <si>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</si>
  <si>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</si>
  <si>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</si>
  <si>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</si>
  <si>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</si>
  <si>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</si>
  <si>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</si>
  <si>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</si>
  <si>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</si>
  <si>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</si>
  <si>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</si>
  <si>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</si>
  <si>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</si>
  <si>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</si>
  <si>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</si>
  <si>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</si>
  <si>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</si>
  <si>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</si>
  <si>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</si>
  <si>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</si>
  <si>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</si>
  <si>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</si>
  <si>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</si>
  <si>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</si>
  <si>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</si>
  <si>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</si>
  <si>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</si>
  <si>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</si>
  <si>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</si>
  <si>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</si>
  <si>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</si>
  <si>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</si>
  <si>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</si>
  <si>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</si>
  <si>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</si>
  <si>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</si>
  <si>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</si>
  <si>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</si>
  <si>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</si>
  <si>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</si>
  <si>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</si>
  <si>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</si>
  <si>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</si>
  <si>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</si>
  <si>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</si>
  <si>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</si>
  <si>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</si>
  <si>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</si>
  <si>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</si>
  <si>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</si>
  <si>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</si>
  <si>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</si>
  <si>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</si>
  <si>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</si>
  <si>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</si>
  <si>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</si>
  <si>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</si>
  <si>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</si>
  <si>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</si>
  <si>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</si>
  <si>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</si>
  <si>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</si>
  <si>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</si>
  <si>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</si>
  <si>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</si>
  <si>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</si>
  <si>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</si>
  <si>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</si>
  <si>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</si>
  <si>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</si>
  <si>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</si>
  <si>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</si>
  <si>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</si>
  <si>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</si>
  <si>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</si>
  <si>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</si>
  <si>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</si>
  <si>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</si>
  <si>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</si>
  <si>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</si>
  <si>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</si>
  <si>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</si>
  <si>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</si>
  <si>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</si>
  <si>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</si>
  <si>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</si>
  <si>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</si>
  <si>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</si>
  <si>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</si>
  <si>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</si>
  <si>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</si>
  <si>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</si>
  <si>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</si>
  <si>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</si>
  <si>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</si>
  <si>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</si>
  <si>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</si>
  <si>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</si>
  <si>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</si>
  <si>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</si>
  <si>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</si>
  <si>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</si>
  <si>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</si>
  <si>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</si>
  <si>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</si>
  <si>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</si>
  <si>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</si>
  <si>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</si>
  <si>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</si>
  <si>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</si>
  <si>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</si>
  <si>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</si>
  <si>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</si>
  <si>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</si>
  <si>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</si>
  <si>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</si>
  <si>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</si>
  <si>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</si>
  <si>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</si>
  <si>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</si>
  <si>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</si>
  <si>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</si>
  <si>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</si>
  <si>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</si>
  <si>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</si>
  <si>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</si>
  <si>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</si>
  <si>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</si>
  <si>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</si>
  <si>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</si>
  <si>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</si>
  <si>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</si>
  <si>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</si>
  <si>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</si>
  <si>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</si>
  <si>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</si>
  <si>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</si>
  <si>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</si>
  <si>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</si>
  <si>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</si>
  <si>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</si>
  <si>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</si>
  <si>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</si>
  <si>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</si>
  <si>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</si>
  <si>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</si>
  <si>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</si>
  <si>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</si>
  <si>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</si>
  <si>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</si>
  <si>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</si>
  <si>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</si>
  <si>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</si>
  <si>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</si>
  <si>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</si>
  <si>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</si>
  <si>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</si>
  <si>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</si>
  <si>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</si>
  <si>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</si>
  <si>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</si>
  <si>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</si>
  <si>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</si>
  <si>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</si>
  <si>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</si>
  <si>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</si>
  <si>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</si>
  <si>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</si>
  <si>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</si>
  <si>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</si>
  <si>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</si>
  <si>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</si>
  <si>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</si>
  <si>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</si>
  <si>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</si>
  <si>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</si>
  <si>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</si>
  <si>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</si>
  <si>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</si>
  <si>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</si>
  <si>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</si>
  <si>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</si>
  <si>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</si>
  <si>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</si>
  <si>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</si>
  <si>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</si>
  <si>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</si>
  <si>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</si>
  <si>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</si>
  <si>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</si>
  <si>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</si>
  <si>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</si>
  <si>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</si>
  <si>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</si>
  <si>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</si>
  <si>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</si>
  <si>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</si>
  <si>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</si>
  <si>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</si>
  <si>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</si>
  <si>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</si>
  <si>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</si>
  <si>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</si>
  <si>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</si>
  <si>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</si>
  <si>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</si>
  <si>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</si>
  <si>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</si>
  <si>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</si>
  <si>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Al 31 de MAYO de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</si>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</sst>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" fontId="19" fillId="0" borderId="0" xfId="0" applyNumberFormat="1" applyFon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="80" zoomScaleNormal="80" workbookViewId="0">
      <selection activeCell="I11" sqref="I11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3" t="s">
        <v>0</v>
      </c>
      <c r="C2" s="133"/>
      <c r="D2" s="133"/>
      <c r="E2" s="133"/>
      <c r="F2" s="133"/>
      <c r="G2" s="1"/>
      <c r="H2" s="3"/>
    </row>
    <row r="3" spans="1:8" ht="15.75">
      <c r="A3" s="1"/>
      <c r="B3" s="133" t="s">
        <v>1</v>
      </c>
      <c r="C3" s="133"/>
      <c r="D3" s="133"/>
      <c r="E3" s="133"/>
      <c r="F3" s="133"/>
      <c r="G3" s="1"/>
      <c r="H3" s="3"/>
    </row>
    <row r="4" spans="1:8" ht="15.75">
      <c r="A4" s="1"/>
      <c r="B4" s="133" t="s">
        <v>223</v>
      </c>
      <c r="C4" s="133"/>
      <c r="D4" s="133"/>
      <c r="E4" s="133"/>
      <c r="F4" s="133"/>
      <c r="G4" s="1"/>
      <c r="H4" s="3"/>
    </row>
    <row r="5" spans="1:8" ht="15.75">
      <c r="A5" s="1"/>
      <c r="B5" s="133" t="s">
        <v>2</v>
      </c>
      <c r="C5" s="133"/>
      <c r="D5" s="133"/>
      <c r="E5" s="133"/>
      <c r="F5" s="133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2025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1184839.03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4686088.53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17437313.579999998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8">
      <c r="A17" s="1"/>
      <c r="B17" s="7" t="s">
        <v>12</v>
      </c>
      <c r="C17" s="2"/>
      <c r="D17" s="2"/>
      <c r="E17" s="23">
        <f>SUM(E9:E16)</f>
        <v>23308241.140000001</v>
      </c>
      <c r="F17" s="12"/>
      <c r="G17" s="1"/>
      <c r="H17" s="3"/>
    </row>
    <row r="18" spans="1:8">
      <c r="A18" s="1"/>
      <c r="B18" s="7"/>
      <c r="C18" s="2"/>
      <c r="D18" s="2"/>
      <c r="E18" s="25"/>
      <c r="F18" s="12"/>
      <c r="G18" s="1"/>
      <c r="H18" s="3"/>
    </row>
    <row r="19" spans="1:8">
      <c r="A19" s="1"/>
      <c r="B19" s="7" t="s">
        <v>13</v>
      </c>
      <c r="C19" s="2"/>
      <c r="D19" s="2"/>
      <c r="E19" s="11"/>
      <c r="F19" s="13"/>
      <c r="G19" s="1"/>
      <c r="H19" s="3"/>
    </row>
    <row r="20" spans="1:8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8">
      <c r="A21" s="14"/>
      <c r="B21" s="15"/>
      <c r="C21" s="2" t="s">
        <v>15</v>
      </c>
      <c r="D21" s="2"/>
      <c r="E21" s="16"/>
      <c r="F21" s="17"/>
      <c r="G21" s="14"/>
    </row>
    <row r="22" spans="1:8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8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8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8">
      <c r="A25" s="1"/>
      <c r="B25" s="2"/>
      <c r="C25" s="2" t="s">
        <v>19</v>
      </c>
      <c r="D25" s="2"/>
      <c r="E25" s="11"/>
      <c r="F25" s="12"/>
      <c r="G25" s="27"/>
      <c r="H25" s="3"/>
    </row>
    <row r="26" spans="1:8">
      <c r="A26" s="14"/>
      <c r="B26" s="15"/>
      <c r="C26" s="2" t="s">
        <v>20</v>
      </c>
      <c r="D26" s="2"/>
      <c r="E26" s="16"/>
      <c r="F26" s="17"/>
      <c r="G26" s="1"/>
    </row>
    <row r="27" spans="1:8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8">
      <c r="A28" s="1"/>
      <c r="B28" s="7"/>
      <c r="C28" s="2"/>
      <c r="D28" s="2"/>
      <c r="E28" s="25"/>
      <c r="F28" s="12"/>
      <c r="G28" s="1"/>
      <c r="H28" s="3"/>
    </row>
    <row r="29" spans="1:8" ht="15.75" thickBot="1">
      <c r="A29" s="1"/>
      <c r="B29" s="7" t="s">
        <v>22</v>
      </c>
      <c r="C29" s="2"/>
      <c r="D29" s="2"/>
      <c r="E29" s="28">
        <f>SUM(E27,E17)</f>
        <v>23308241.140000001</v>
      </c>
      <c r="F29" s="29"/>
      <c r="G29" s="1"/>
      <c r="H29" s="3"/>
    </row>
    <row r="30" spans="1:8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8">
      <c r="A31" s="1"/>
      <c r="B31" s="7" t="s">
        <v>24</v>
      </c>
      <c r="C31" s="2"/>
      <c r="D31" s="2"/>
      <c r="E31" s="11"/>
      <c r="F31" s="13"/>
      <c r="G31" s="1"/>
      <c r="H31" s="3"/>
    </row>
    <row r="32" spans="1:8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15961725.16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1480177.8620000002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17441903.022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17441903.022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6103721.4000000004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9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6103721.4000000004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23545624.421999998</v>
      </c>
      <c r="F62" s="10"/>
      <c r="G62" s="35"/>
      <c r="H62" s="131"/>
      <c r="I62" s="130"/>
    </row>
    <row r="63" spans="1:9" ht="15.75" thickTop="1">
      <c r="A63" s="1"/>
      <c r="B63" s="7"/>
      <c r="C63" s="2"/>
      <c r="D63" s="2"/>
      <c r="E63" s="26"/>
      <c r="F63" s="10"/>
      <c r="G63" s="35"/>
      <c r="H63" s="125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</sheetData>
  <mergeCells count="4">
    <mergeCell ref="B2:F2"/>
    <mergeCell ref="B3:F3"/>
    <mergeCell ref="B4:F4"/>
    <mergeCell ref="B5:F5"/>
  </mergeCells>
  <pageMargins left="0.7" right="0.7" top="0.75" bottom="0.75" header="0.3" footer="0.3"/>
  <pageSetup paperSize="9" scale="6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10" workbookViewId="0">
      <selection activeCell="B10" sqref="B10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7" t="s">
        <v>149</v>
      </c>
      <c r="B2" s="137"/>
    </row>
    <row r="3" spans="1:5" ht="18.75">
      <c r="A3" s="137" t="str">
        <f>+'ESTADO DE SITUACION'!B4</f>
        <v>Al 31 de MAYO de 2025</v>
      </c>
      <c r="B3" s="137"/>
    </row>
    <row r="4" spans="1:5" ht="18.75">
      <c r="A4" s="137" t="s">
        <v>2</v>
      </c>
      <c r="B4" s="137"/>
    </row>
    <row r="7" spans="1:5">
      <c r="A7" s="154" t="s">
        <v>150</v>
      </c>
      <c r="B7" s="141" t="s">
        <v>58</v>
      </c>
    </row>
    <row r="8" spans="1:5">
      <c r="A8" s="155"/>
      <c r="B8" s="142"/>
    </row>
    <row r="9" spans="1:5" ht="15.75">
      <c r="A9" s="56" t="s">
        <v>128</v>
      </c>
      <c r="B9" s="120">
        <f>4447869.68+15000+49443.44+360081.36+207400</f>
        <v>5079794.4800000004</v>
      </c>
    </row>
    <row r="10" spans="1:5" ht="15.75">
      <c r="A10" s="99" t="s">
        <v>151</v>
      </c>
      <c r="B10" s="121">
        <f>SUM(B9)</f>
        <v>5079794.4800000004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224</v>
      </c>
      <c r="B17" s="98">
        <v>46170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1498370.55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1544540.55</v>
      </c>
    </row>
    <row r="26" spans="1:2" ht="18.75">
      <c r="A26" s="104" t="s">
        <v>155</v>
      </c>
      <c r="B26" s="119">
        <f>+B10+B25</f>
        <v>6624335.0300000003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55" workbookViewId="0">
      <selection activeCell="D73" sqref="D73"/>
    </sheetView>
  </sheetViews>
  <sheetFormatPr baseColWidth="10" defaultRowHeight="15"/>
  <cols>
    <col min="1" max="1" width="61.42578125" bestFit="1" customWidth="1"/>
    <col min="2" max="2" width="16" customWidth="1"/>
    <col min="4" max="4" width="16.8554687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5.75">
      <c r="A2" s="156" t="s">
        <v>156</v>
      </c>
      <c r="B2" s="156"/>
    </row>
    <row r="3" spans="1:2" ht="15.75">
      <c r="A3" s="157" t="str">
        <f>+'ESTADO DE SITUACION'!B4</f>
        <v>Al 31 de MAYO de 2025</v>
      </c>
      <c r="B3" s="157"/>
    </row>
    <row r="4" spans="1:2" ht="15.75">
      <c r="A4" s="156" t="s">
        <v>2</v>
      </c>
      <c r="B4" s="156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20000</v>
      </c>
    </row>
    <row r="10" spans="1:2" ht="15.75">
      <c r="A10" s="108" t="s">
        <v>161</v>
      </c>
      <c r="B10" s="113">
        <v>125000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>
        <v>0</v>
      </c>
    </row>
    <row r="16" spans="1:2" ht="15.75">
      <c r="A16" s="108" t="s">
        <v>167</v>
      </c>
      <c r="B16" s="113"/>
    </row>
    <row r="17" spans="1:2" ht="15.75">
      <c r="A17" s="108" t="s">
        <v>168</v>
      </c>
      <c r="B17" s="113">
        <v>0</v>
      </c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0</v>
      </c>
    </row>
    <row r="23" spans="1:2" ht="15.75">
      <c r="A23" s="108" t="s">
        <v>174</v>
      </c>
      <c r="B23" s="113"/>
    </row>
    <row r="24" spans="1:2" ht="15.75">
      <c r="A24" s="108" t="s">
        <v>175</v>
      </c>
      <c r="B24" s="113">
        <v>10850</v>
      </c>
    </row>
    <row r="25" spans="1:2" ht="15.75">
      <c r="A25" s="108" t="s">
        <v>176</v>
      </c>
      <c r="B25" s="113">
        <v>13773.35</v>
      </c>
    </row>
    <row r="26" spans="1:2" ht="15.75">
      <c r="A26" s="108" t="s">
        <v>177</v>
      </c>
      <c r="B26" s="113">
        <v>0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f>32660+9748+1522.2+4400+178050</f>
        <v>226380.2</v>
      </c>
    </row>
    <row r="29" spans="1:2" ht="15.75">
      <c r="A29" s="108" t="s">
        <v>180</v>
      </c>
      <c r="B29" s="113">
        <f>12000+14400</f>
        <v>26400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f>145355+40800</f>
        <v>186155</v>
      </c>
    </row>
    <row r="32" spans="1:2" ht="15.75">
      <c r="A32" s="108" t="s">
        <v>183</v>
      </c>
      <c r="B32" s="113">
        <v>864117.99</v>
      </c>
    </row>
    <row r="33" spans="1:7" ht="15.75">
      <c r="A33" s="108" t="s">
        <v>184</v>
      </c>
      <c r="B33" s="113">
        <f>2464+23836+106495</f>
        <v>132795</v>
      </c>
    </row>
    <row r="34" spans="1:7" ht="15.75">
      <c r="A34" s="108" t="s">
        <v>185</v>
      </c>
      <c r="B34" s="113">
        <v>4200</v>
      </c>
    </row>
    <row r="35" spans="1:7" ht="15.75">
      <c r="A35" s="108" t="s">
        <v>186</v>
      </c>
      <c r="B35" s="113">
        <f>197900+26520+381424.28</f>
        <v>605844.28</v>
      </c>
      <c r="E35" t="s">
        <v>23</v>
      </c>
    </row>
    <row r="36" spans="1:7" ht="15.75">
      <c r="A36" s="108" t="s">
        <v>187</v>
      </c>
      <c r="B36" s="113">
        <f>167865+0</f>
        <v>167865</v>
      </c>
    </row>
    <row r="37" spans="1:7" ht="15.75">
      <c r="A37" s="108" t="s">
        <v>188</v>
      </c>
      <c r="B37" s="113">
        <f>91313.16+18300</f>
        <v>109613.16</v>
      </c>
    </row>
    <row r="38" spans="1:7" ht="15.75">
      <c r="A38" s="108" t="s">
        <v>189</v>
      </c>
      <c r="B38" s="122">
        <v>950375.26</v>
      </c>
    </row>
    <row r="39" spans="1:7" ht="15.75">
      <c r="A39" s="108" t="s">
        <v>190</v>
      </c>
      <c r="B39" s="113">
        <v>718320.17</v>
      </c>
    </row>
    <row r="40" spans="1:7" ht="15.75">
      <c r="A40" s="108" t="s">
        <v>191</v>
      </c>
      <c r="B40" s="113">
        <v>10580</v>
      </c>
    </row>
    <row r="41" spans="1:7" ht="15.75">
      <c r="A41" s="108" t="s">
        <v>192</v>
      </c>
      <c r="B41" s="113">
        <v>31246.45</v>
      </c>
    </row>
    <row r="42" spans="1:7" ht="15.75">
      <c r="A42" s="108" t="s">
        <v>193</v>
      </c>
      <c r="B42" s="113">
        <v>2990586.15</v>
      </c>
    </row>
    <row r="43" spans="1:7" ht="15.75">
      <c r="A43" s="108" t="s">
        <v>194</v>
      </c>
      <c r="B43" s="113">
        <v>53954.239999999998</v>
      </c>
    </row>
    <row r="44" spans="1:7" ht="15.75">
      <c r="A44" s="108" t="s">
        <v>195</v>
      </c>
      <c r="B44" s="113">
        <v>1570</v>
      </c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7249626.25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10757.92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7260384.1699999999</v>
      </c>
      <c r="D67" s="129"/>
      <c r="F67" s="129"/>
    </row>
    <row r="68" spans="1:6">
      <c r="A68" s="110"/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22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3" t="str">
        <f>+'ESTADO DE SITUACION'!B2</f>
        <v>HOSPITAL PRO. INMACULADA CONCEPCION</v>
      </c>
      <c r="C1" s="133"/>
      <c r="D1" s="74"/>
      <c r="E1" s="74"/>
      <c r="F1" s="74"/>
      <c r="G1" s="74"/>
    </row>
    <row r="2" spans="1:7" ht="18.75">
      <c r="B2" s="137" t="s">
        <v>146</v>
      </c>
      <c r="C2" s="137"/>
      <c r="D2" s="90"/>
    </row>
    <row r="3" spans="1:7" ht="18.75">
      <c r="B3" s="137" t="str">
        <f>+'ESTADO DE SITUACION'!B4</f>
        <v>Al 31 de MAYO de 2025</v>
      </c>
      <c r="C3" s="137"/>
      <c r="D3" s="90"/>
    </row>
    <row r="4" spans="1:7" ht="18.75">
      <c r="B4" s="137" t="s">
        <v>2</v>
      </c>
      <c r="C4" s="137"/>
      <c r="D4" s="90"/>
    </row>
    <row r="5" spans="1:7">
      <c r="C5" s="2"/>
    </row>
    <row r="6" spans="1:7" ht="15.75">
      <c r="A6" s="77"/>
      <c r="C6" s="2"/>
    </row>
    <row r="7" spans="1:7" ht="15" customHeight="1">
      <c r="A7" s="134" t="s">
        <v>123</v>
      </c>
      <c r="B7" s="134" t="s">
        <v>145</v>
      </c>
      <c r="C7" s="134" t="s">
        <v>58</v>
      </c>
    </row>
    <row r="8" spans="1:7" ht="15" customHeight="1">
      <c r="A8" s="135"/>
      <c r="B8" s="135"/>
      <c r="C8" s="135"/>
    </row>
    <row r="9" spans="1:7" ht="17.25" customHeight="1">
      <c r="A9" s="136"/>
      <c r="B9" s="135"/>
      <c r="C9" s="135"/>
    </row>
    <row r="10" spans="1:7" s="60" customFormat="1" ht="15.75">
      <c r="A10" s="89"/>
      <c r="B10" s="86" t="s">
        <v>144</v>
      </c>
      <c r="C10" s="136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1183711.76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1127.27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7">
        <f>SUM(C10:C23)</f>
        <v>1184839.03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1184839.03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5" sqref="B15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63</v>
      </c>
      <c r="B2" s="137"/>
    </row>
    <row r="3" spans="1:2" ht="18.75">
      <c r="A3" s="137" t="str">
        <f>+'ESTADO DE SITUACION'!B4</f>
        <v>Al 31 de MAYO de 2025</v>
      </c>
      <c r="B3" s="137"/>
    </row>
    <row r="4" spans="1:2" ht="18.75">
      <c r="A4" s="137" t="s">
        <v>2</v>
      </c>
      <c r="B4" s="137"/>
    </row>
    <row r="8" spans="1:2">
      <c r="A8" s="138" t="s">
        <v>64</v>
      </c>
      <c r="B8" s="141" t="s">
        <v>58</v>
      </c>
    </row>
    <row r="9" spans="1:2">
      <c r="A9" s="139"/>
      <c r="B9" s="142"/>
    </row>
    <row r="10" spans="1:2">
      <c r="A10" s="140"/>
      <c r="B10" s="143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24">
        <v>4686088.53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6">
        <f>+B11+B12+B13+B14+B15</f>
        <v>4686088.53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abSelected="1" workbookViewId="0">
      <selection activeCell="B12" sqref="B12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56</v>
      </c>
      <c r="B2" s="137"/>
    </row>
    <row r="3" spans="1:2" ht="18.75">
      <c r="A3" s="137" t="str">
        <f>+'ESTADO DE SITUACION'!B4</f>
        <v>Al 31 de MAYO de 2025</v>
      </c>
      <c r="B3" s="137"/>
    </row>
    <row r="4" spans="1:2" ht="18.75">
      <c r="A4" s="137" t="s">
        <v>2</v>
      </c>
      <c r="B4" s="137"/>
    </row>
    <row r="5" spans="1:2" ht="15.75">
      <c r="A5" s="39"/>
    </row>
    <row r="7" spans="1:2">
      <c r="A7" s="144" t="s">
        <v>57</v>
      </c>
      <c r="B7" s="141" t="s">
        <v>58</v>
      </c>
    </row>
    <row r="8" spans="1:2">
      <c r="A8" s="145"/>
      <c r="B8" s="142"/>
    </row>
    <row r="9" spans="1:2">
      <c r="A9" s="146"/>
      <c r="B9" s="143"/>
    </row>
    <row r="10" spans="1:2" ht="15.75">
      <c r="A10" s="40" t="s">
        <v>59</v>
      </c>
      <c r="B10" s="93">
        <v>0</v>
      </c>
    </row>
    <row r="11" spans="1:2" ht="15.75">
      <c r="A11" s="41" t="s">
        <v>60</v>
      </c>
      <c r="B11" s="93">
        <v>17364977.52</v>
      </c>
    </row>
    <row r="12" spans="1:2" ht="15.75">
      <c r="A12" s="41" t="s">
        <v>61</v>
      </c>
      <c r="B12" s="73">
        <v>72336.06</v>
      </c>
    </row>
    <row r="13" spans="1:2">
      <c r="A13" s="43" t="s">
        <v>62</v>
      </c>
      <c r="B13" s="94">
        <f>SUM(B10:B12)</f>
        <v>17437313.579999998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70</v>
      </c>
      <c r="B2" s="137"/>
    </row>
    <row r="3" spans="1:2" ht="18.75">
      <c r="A3" s="137" t="str">
        <f>+'ESTADO DE SITUACION'!B4</f>
        <v>Al 31 de MAYO de 2025</v>
      </c>
      <c r="B3" s="137"/>
    </row>
    <row r="4" spans="1:2" ht="18.75">
      <c r="A4" s="137" t="s">
        <v>2</v>
      </c>
      <c r="B4" s="137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8" t="s">
        <v>64</v>
      </c>
      <c r="B8" s="141" t="s">
        <v>58</v>
      </c>
    </row>
    <row r="9" spans="1:2">
      <c r="A9" s="139"/>
      <c r="B9" s="142"/>
    </row>
    <row r="10" spans="1:2">
      <c r="A10" s="140"/>
      <c r="B10" s="143"/>
    </row>
    <row r="11" spans="1:2" ht="15.75">
      <c r="A11" s="52" t="s">
        <v>71</v>
      </c>
      <c r="B11" s="91">
        <v>15961725.16</v>
      </c>
    </row>
    <row r="12" spans="1:2" ht="15.75">
      <c r="A12" s="53" t="s">
        <v>72</v>
      </c>
      <c r="B12" s="92">
        <f>+B11</f>
        <v>15961725.16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2" sqref="A1:C2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3" t="str">
        <f>+'ESTADO DE SITUACION'!B2</f>
        <v>HOSPITAL PRO. INMACULADA CONCEPCION</v>
      </c>
      <c r="B1" s="133"/>
    </row>
    <row r="2" spans="1:5" ht="18.75">
      <c r="A2" s="137" t="s">
        <v>73</v>
      </c>
      <c r="B2" s="137"/>
    </row>
    <row r="3" spans="1:5" ht="18.75">
      <c r="A3" s="137" t="str">
        <f>+'ESTADO DE SITUACION'!B4</f>
        <v>Al 31 de MAYO de 2025</v>
      </c>
      <c r="B3" s="137"/>
    </row>
    <row r="4" spans="1:5" ht="18.75">
      <c r="A4" s="137" t="s">
        <v>2</v>
      </c>
      <c r="B4" s="137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8" t="s">
        <v>64</v>
      </c>
      <c r="B8" s="141" t="s">
        <v>58</v>
      </c>
    </row>
    <row r="9" spans="1:5">
      <c r="A9" s="139"/>
      <c r="B9" s="142"/>
    </row>
    <row r="10" spans="1:5">
      <c r="A10" s="140"/>
      <c r="B10" s="143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42" sqref="A1:E42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3" t="str">
        <f>+'ESTADO DE SITUACION'!B2</f>
        <v>HOSPITAL PRO. INMACULADA CONCEPCION</v>
      </c>
      <c r="C2" s="133"/>
      <c r="D2" s="133"/>
      <c r="E2" s="133"/>
      <c r="F2" s="1"/>
    </row>
    <row r="3" spans="1:8" ht="15.75">
      <c r="A3" s="2"/>
      <c r="B3" s="148" t="s">
        <v>83</v>
      </c>
      <c r="C3" s="148"/>
      <c r="D3" s="148"/>
      <c r="E3" s="148"/>
      <c r="F3" s="1"/>
    </row>
    <row r="4" spans="1:8" ht="15.75">
      <c r="A4" s="2"/>
      <c r="B4" s="149" t="str">
        <f>"Del ejercicio terminado "&amp;'ESTADO DE SITUACION'!B4</f>
        <v>Del ejercicio terminado Al 31 de MAYO de 2025</v>
      </c>
      <c r="C4" s="133"/>
      <c r="D4" s="133"/>
      <c r="E4" s="133"/>
      <c r="F4" s="1"/>
    </row>
    <row r="5" spans="1:8" ht="15.75">
      <c r="A5" s="2"/>
      <c r="B5" s="133" t="s">
        <v>2</v>
      </c>
      <c r="C5" s="133"/>
      <c r="D5" s="133"/>
      <c r="E5" s="133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6624335.0300000003</v>
      </c>
      <c r="F11" s="1"/>
      <c r="H11" s="132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6624335.0300000003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22'!B8+'NOTAS 18 A LA 22'!B9+'NOTAS 18 A LA 22'!B17</f>
        <v>20000</v>
      </c>
      <c r="F16" s="20"/>
      <c r="G16" s="128"/>
      <c r="H16" s="128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7229626.25</v>
      </c>
      <c r="F18" s="1"/>
      <c r="G18" s="129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10757.92</v>
      </c>
      <c r="F22" s="1"/>
    </row>
    <row r="23" spans="1:7">
      <c r="A23" s="2"/>
      <c r="B23" s="7" t="s">
        <v>98</v>
      </c>
      <c r="C23" s="2"/>
      <c r="D23" s="2"/>
      <c r="E23" s="62">
        <f>SUM(E16:E22)</f>
        <v>7260384.1699999999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-636049.13999999966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0"/>
      <c r="C37" s="150"/>
      <c r="D37" s="150"/>
      <c r="E37" s="150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7" t="s">
        <v>55</v>
      </c>
      <c r="E39" s="147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4" sqref="B14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7" t="str">
        <f>+'ESTADO DE SITUACION'!B2</f>
        <v>HOSPITAL PRO. INMACULADA CONCEPCION</v>
      </c>
      <c r="B1" s="137"/>
    </row>
    <row r="2" spans="1:6" ht="18.75">
      <c r="A2" s="137" t="s">
        <v>105</v>
      </c>
      <c r="B2" s="137"/>
    </row>
    <row r="3" spans="1:6" ht="18.75">
      <c r="A3" s="137" t="str">
        <f>+'ESTADO DE SITUACION'!B4</f>
        <v>Al 31 de MAYO de 2025</v>
      </c>
      <c r="B3" s="137"/>
    </row>
    <row r="4" spans="1:6" ht="18.75">
      <c r="A4" s="137" t="s">
        <v>2</v>
      </c>
      <c r="B4" s="137"/>
    </row>
    <row r="5" spans="1:6" ht="15.75">
      <c r="A5" s="60"/>
      <c r="B5" s="51"/>
    </row>
    <row r="6" spans="1:6" ht="15.75">
      <c r="A6" s="60"/>
      <c r="B6" s="51"/>
    </row>
    <row r="7" spans="1:6">
      <c r="A7" s="138" t="s">
        <v>64</v>
      </c>
      <c r="B7" s="141" t="s">
        <v>58</v>
      </c>
    </row>
    <row r="8" spans="1:6">
      <c r="A8" s="139"/>
      <c r="B8" s="142"/>
      <c r="E8" s="128"/>
    </row>
    <row r="9" spans="1:6">
      <c r="A9" s="140"/>
      <c r="B9" s="143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60700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8333.33</v>
      </c>
      <c r="D13" s="82" t="s">
        <v>23</v>
      </c>
      <c r="F13" t="s">
        <v>23</v>
      </c>
    </row>
    <row r="14" spans="1:6" ht="15.75">
      <c r="A14" s="61" t="s">
        <v>110</v>
      </c>
      <c r="B14" s="73">
        <v>1411144.5320000001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1480177.8620000002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218</v>
      </c>
      <c r="B2" s="137"/>
    </row>
    <row r="3" spans="1:2" ht="18.75">
      <c r="A3" s="137" t="str">
        <f>+'ESTADO DE SITUACION'!B4</f>
        <v>Al 31 de MAYO de 2025</v>
      </c>
      <c r="B3" s="137"/>
    </row>
    <row r="4" spans="1:2" ht="18.75">
      <c r="A4" s="137" t="s">
        <v>2</v>
      </c>
      <c r="B4" s="137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1" t="s">
        <v>64</v>
      </c>
      <c r="B8" s="141" t="s">
        <v>58</v>
      </c>
    </row>
    <row r="9" spans="1:2">
      <c r="A9" s="152"/>
      <c r="B9" s="142"/>
    </row>
    <row r="10" spans="1:2">
      <c r="A10" s="153"/>
      <c r="B10" s="143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2025-05-14T13:24:28Z</cp:lastPrinted>
  <dcterms:created xsi:type="dcterms:W3CDTF">2023-03-03T18:35:30Z</dcterms:created>
  <dcterms:modified xsi:type="dcterms:W3CDTF">2025-06-03T16:11:03Z</dcterms:modified>
</cp:coreProperties>
</file>